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<sst xmlns="http://schemas.openxmlformats.org/spreadsheetml/2006/main" count="218" uniqueCount="64">
  <si>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</si>
  <si>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</si>
  <si>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</si>
  <si>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</si>
  <si>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</si>
  <si>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</si>
  <si>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</si>
  <si>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</si>
  <si>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</si>
  <si>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</si>
  <si>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</si>
  <si>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</si>
  <si>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</si>
  <si>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</si>
  <si>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</si>
  <si>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</si>
  <si>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</si>
  <si>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</si>
  <si>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</si>
  <si>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</si>
  <si>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</si>
  <si>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</si>
  <si>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</si>
  <si>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</si>
  <si>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</si>
  <si>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</si>
  <si>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</si>
  <si>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</si>
  <si>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</si>
  <si>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</si>
  <si>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</si>
  <si>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</si>
  <si>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</si>
  <si>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</si>
  <si>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</si>
  <si>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</si>
  <si>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</si>
  <si>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</si>
  <si>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</si>
  <si>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</si>
  <si>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</si>
  <si>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</si>
  <si>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</si>
  <si>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</si>
  <si>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</si>
  <si>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</si>
  <si>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</si>
  <si>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</si>
  <si>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</si>
  <si>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</si>
  <si>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</si>
  <si>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</si>
  <si>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</si>
  <si>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</si>
  <si>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</si>
  <si>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</si>
  <si>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>DIRECTOR GENERAL ADJUNCT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</si>
  <si>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</si>
  <si>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</si>
  <si>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 xml:space="preserve">Svetlana Ionela Henț </t>
  </si>
  <si>
    <t xml:space="preserve">GEANINA MARINA IANC  </t>
  </si>
  <si>
    <t xml:space="preserve">SORINA CARMEN GRAMA  </t>
  </si>
  <si>
    <t>TRIMESTRUL III / an / 2022</t>
  </si>
  <si>
    <r>
      <t xml:space="preserve">        La data  </t>
    </r>
    <r>
      <rPr>
        <b/>
        <sz val="10"/>
        <color indexed="10"/>
        <rFont val="Arial"/>
        <family val="2"/>
      </rPr>
      <t>30,09,2022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</si>
</sst>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2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62</v>
      </c>
      <c r="H1" s="82"/>
      <c r="I1" s="82"/>
      <c r="J1" s="81" t="s">
        <v>63</v>
      </c>
      <c r="K1" s="83"/>
      <c r="M1" s="84" t="s">
        <v>41</v>
      </c>
      <c r="N1" s="1"/>
      <c r="O1" s="111"/>
      <c r="P1" s="111"/>
    </row>
    <row r="2" spans="1:16" s="3" customFormat="1" ht="12.75">
      <c r="A2" s="1"/>
      <c r="B2" s="1"/>
      <c r="C2" s="114" t="s">
        <v>53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2.75" customHeight="1">
      <c r="A3" s="115" t="s">
        <v>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s="70" customFormat="1" ht="24" customHeight="1">
      <c r="A4" s="116" t="s">
        <v>17</v>
      </c>
      <c r="B4" s="116" t="s">
        <v>33</v>
      </c>
      <c r="C4" s="106" t="s">
        <v>6</v>
      </c>
      <c r="D4" s="106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2" t="s">
        <v>6</v>
      </c>
    </row>
    <row r="5" spans="1:16" s="70" customFormat="1" ht="11.25">
      <c r="A5" s="117"/>
      <c r="B5" s="117"/>
      <c r="C5" s="107"/>
      <c r="D5" s="107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13"/>
    </row>
    <row r="6" spans="1:16" s="70" customFormat="1" ht="11.25">
      <c r="A6" s="118"/>
      <c r="B6" s="118"/>
      <c r="C6" s="108"/>
      <c r="D6" s="108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0" s="70" customFormat="1" ht="24" customHeight="1">
      <c r="A7" s="76" t="s">
        <v>54</v>
      </c>
      <c r="B7" s="68">
        <v>1</v>
      </c>
      <c r="C7" s="67" t="s">
        <v>7</v>
      </c>
      <c r="D7" s="109" t="s">
        <v>8</v>
      </c>
      <c r="E7" s="110"/>
      <c r="F7" s="69">
        <f>SUM(F8+F9)</f>
        <v>5618</v>
      </c>
      <c r="G7" s="69">
        <f>SUM(G8+G9)</f>
        <v>3969</v>
      </c>
      <c r="H7" s="69">
        <f aca="true" t="shared" si="0" ref="H7:P7">SUM(H8+H9)</f>
        <v>580</v>
      </c>
      <c r="I7" s="69">
        <f t="shared" si="0"/>
        <v>2136</v>
      </c>
      <c r="J7" s="69">
        <f t="shared" si="0"/>
        <v>3436</v>
      </c>
      <c r="K7" s="69">
        <f t="shared" si="0"/>
        <v>1810</v>
      </c>
      <c r="L7" s="69">
        <f t="shared" si="0"/>
        <v>1671</v>
      </c>
      <c r="M7" s="69">
        <f t="shared" si="0"/>
        <v>262</v>
      </c>
      <c r="N7" s="69">
        <f>SUM(N8+N9)</f>
        <v>228</v>
      </c>
      <c r="O7" s="69">
        <f t="shared" si="0"/>
        <v>4</v>
      </c>
      <c r="P7" s="69">
        <f t="shared" si="0"/>
        <v>19714</v>
      </c>
      <c r="T7" s="96"/>
    </row>
    <row r="8" spans="1:16" ht="11.25">
      <c r="A8" s="79" t="str">
        <f>$A$7</f>
        <v>HD</v>
      </c>
      <c r="B8" s="61">
        <v>2</v>
      </c>
      <c r="C8" s="122" t="s">
        <v>16</v>
      </c>
      <c r="D8" s="124" t="s">
        <v>22</v>
      </c>
      <c r="E8" s="125"/>
      <c r="F8" s="46">
        <f>SUM(F19+F49+F53)</f>
        <v>108</v>
      </c>
      <c r="G8" s="46">
        <f aca="true" t="shared" si="1" ref="G8:O8">SUM(G19+G49+G53)</f>
        <v>317</v>
      </c>
      <c r="H8" s="46">
        <f t="shared" si="1"/>
        <v>43</v>
      </c>
      <c r="I8" s="46">
        <f t="shared" si="1"/>
        <v>33</v>
      </c>
      <c r="J8" s="46">
        <f t="shared" si="1"/>
        <v>179</v>
      </c>
      <c r="K8" s="46">
        <f t="shared" si="1"/>
        <v>297</v>
      </c>
      <c r="L8" s="46">
        <f t="shared" si="1"/>
        <v>232</v>
      </c>
      <c r="M8" s="46">
        <f t="shared" si="1"/>
        <v>8</v>
      </c>
      <c r="N8" s="46">
        <f>SUM(N19+N49+N53)</f>
        <v>72</v>
      </c>
      <c r="O8" s="46">
        <f t="shared" si="1"/>
        <v>0</v>
      </c>
      <c r="P8" s="46">
        <f>SUM(P19+P49+P53)</f>
        <v>1289</v>
      </c>
    </row>
    <row r="9" spans="1:16" ht="11.25">
      <c r="A9" s="79" t="str">
        <f>$A$7</f>
        <v>HD</v>
      </c>
      <c r="B9" s="5">
        <v>3</v>
      </c>
      <c r="C9" s="123"/>
      <c r="D9" s="124" t="s">
        <v>23</v>
      </c>
      <c r="E9" s="125"/>
      <c r="F9" s="62">
        <f>SUM(F20+F27+F33+F39+F50+F55)</f>
        <v>5510</v>
      </c>
      <c r="G9" s="62">
        <f>SUM(G20+G27+G33+G39+G50+G55+G56)</f>
        <v>3652</v>
      </c>
      <c r="H9" s="62">
        <f aca="true" t="shared" si="2" ref="H9:O9">SUM(H20+H27+H33+H39+H50+H55)</f>
        <v>537</v>
      </c>
      <c r="I9" s="62">
        <f t="shared" si="2"/>
        <v>2103</v>
      </c>
      <c r="J9" s="62">
        <f t="shared" si="2"/>
        <v>3257</v>
      </c>
      <c r="K9" s="62">
        <f t="shared" si="2"/>
        <v>1513</v>
      </c>
      <c r="L9" s="62">
        <f t="shared" si="2"/>
        <v>1439</v>
      </c>
      <c r="M9" s="62">
        <f t="shared" si="2"/>
        <v>254</v>
      </c>
      <c r="N9" s="62">
        <f>SUM(N20+N27+N33+N39+N50+N55)</f>
        <v>156</v>
      </c>
      <c r="O9" s="62">
        <f t="shared" si="2"/>
        <v>4</v>
      </c>
      <c r="P9" s="62">
        <f>SUM(P20+P27+P33+P39+P50+P55+P56)</f>
        <v>18425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42</v>
      </c>
      <c r="G11" s="94">
        <v>108</v>
      </c>
      <c r="H11" s="94">
        <v>21</v>
      </c>
      <c r="I11" s="94">
        <v>7</v>
      </c>
      <c r="J11" s="94">
        <v>100</v>
      </c>
      <c r="K11" s="94">
        <v>251</v>
      </c>
      <c r="L11" s="94">
        <v>170</v>
      </c>
      <c r="M11" s="94">
        <v>5</v>
      </c>
      <c r="N11" s="94">
        <v>61</v>
      </c>
      <c r="O11" s="94">
        <v>0</v>
      </c>
      <c r="P11" s="47">
        <f>SUM(F11:O11)</f>
        <v>765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364</v>
      </c>
      <c r="G12" s="94">
        <v>137</v>
      </c>
      <c r="H12" s="94">
        <v>2</v>
      </c>
      <c r="I12" s="94">
        <v>183</v>
      </c>
      <c r="J12" s="94">
        <v>473</v>
      </c>
      <c r="K12" s="94">
        <v>172</v>
      </c>
      <c r="L12" s="94">
        <v>261</v>
      </c>
      <c r="M12" s="94">
        <v>128</v>
      </c>
      <c r="N12" s="94">
        <v>9</v>
      </c>
      <c r="O12" s="94">
        <v>0</v>
      </c>
      <c r="P12" s="47">
        <f aca="true" t="shared" si="4" ref="P12:P18">SUM(F12:O12)</f>
        <v>1729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15</v>
      </c>
      <c r="G13" s="94">
        <v>56</v>
      </c>
      <c r="H13" s="94">
        <v>10</v>
      </c>
      <c r="I13" s="94">
        <v>12</v>
      </c>
      <c r="J13" s="94">
        <v>13</v>
      </c>
      <c r="K13" s="94">
        <v>41</v>
      </c>
      <c r="L13" s="94">
        <v>25</v>
      </c>
      <c r="M13" s="94">
        <v>3</v>
      </c>
      <c r="N13" s="94">
        <v>5</v>
      </c>
      <c r="O13" s="94">
        <v>0</v>
      </c>
      <c r="P13" s="47">
        <f t="shared" si="4"/>
        <v>180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448</v>
      </c>
      <c r="G14" s="94">
        <v>523</v>
      </c>
      <c r="H14" s="94">
        <v>219</v>
      </c>
      <c r="I14" s="94">
        <v>179</v>
      </c>
      <c r="J14" s="94">
        <v>847</v>
      </c>
      <c r="K14" s="94">
        <v>379</v>
      </c>
      <c r="L14" s="94">
        <v>281</v>
      </c>
      <c r="M14" s="94">
        <v>11</v>
      </c>
      <c r="N14" s="94">
        <v>15</v>
      </c>
      <c r="O14" s="94">
        <v>1</v>
      </c>
      <c r="P14" s="47">
        <f t="shared" si="4"/>
        <v>2903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42</v>
      </c>
      <c r="G15" s="94">
        <v>109</v>
      </c>
      <c r="H15" s="94">
        <v>11</v>
      </c>
      <c r="I15" s="94">
        <v>14</v>
      </c>
      <c r="J15" s="94">
        <v>66</v>
      </c>
      <c r="K15" s="94">
        <v>5</v>
      </c>
      <c r="L15" s="94">
        <v>34</v>
      </c>
      <c r="M15" s="94">
        <v>0</v>
      </c>
      <c r="N15" s="94">
        <v>4</v>
      </c>
      <c r="O15" s="94">
        <v>0</v>
      </c>
      <c r="P15" s="47">
        <f t="shared" si="4"/>
        <v>285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119</v>
      </c>
      <c r="G16" s="94">
        <v>44</v>
      </c>
      <c r="H16" s="94">
        <v>7</v>
      </c>
      <c r="I16" s="94">
        <v>28</v>
      </c>
      <c r="J16" s="94">
        <v>121</v>
      </c>
      <c r="K16" s="94">
        <v>10</v>
      </c>
      <c r="L16" s="94">
        <v>12</v>
      </c>
      <c r="M16" s="94">
        <v>1</v>
      </c>
      <c r="N16" s="94">
        <v>1</v>
      </c>
      <c r="O16" s="94">
        <v>0</v>
      </c>
      <c r="P16" s="47">
        <f t="shared" si="4"/>
        <v>343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9</v>
      </c>
      <c r="G17" s="94">
        <v>44</v>
      </c>
      <c r="H17" s="94">
        <v>1</v>
      </c>
      <c r="I17" s="94">
        <v>0</v>
      </c>
      <c r="J17" s="94">
        <v>0</v>
      </c>
      <c r="K17" s="94">
        <v>0</v>
      </c>
      <c r="L17" s="94">
        <v>3</v>
      </c>
      <c r="M17" s="94">
        <v>0</v>
      </c>
      <c r="N17" s="94">
        <v>2</v>
      </c>
      <c r="O17" s="94">
        <v>0</v>
      </c>
      <c r="P17" s="47">
        <f t="shared" si="4"/>
        <v>59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15</v>
      </c>
      <c r="G18" s="94">
        <v>11</v>
      </c>
      <c r="H18" s="94">
        <v>0</v>
      </c>
      <c r="I18" s="94">
        <v>2</v>
      </c>
      <c r="J18" s="94">
        <v>11</v>
      </c>
      <c r="K18" s="94">
        <v>4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45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108</v>
      </c>
      <c r="G19" s="47">
        <f aca="true" t="shared" si="5" ref="G19:O19">G11+G13+G15+G17</f>
        <v>317</v>
      </c>
      <c r="H19" s="47">
        <f t="shared" si="5"/>
        <v>43</v>
      </c>
      <c r="I19" s="47">
        <f t="shared" si="5"/>
        <v>33</v>
      </c>
      <c r="J19" s="47">
        <f t="shared" si="5"/>
        <v>179</v>
      </c>
      <c r="K19" s="47">
        <f t="shared" si="5"/>
        <v>297</v>
      </c>
      <c r="L19" s="47">
        <f t="shared" si="5"/>
        <v>232</v>
      </c>
      <c r="M19" s="47">
        <f t="shared" si="5"/>
        <v>8</v>
      </c>
      <c r="N19" s="47">
        <f>N11+N13+N15+N17</f>
        <v>72</v>
      </c>
      <c r="O19" s="47">
        <f t="shared" si="5"/>
        <v>0</v>
      </c>
      <c r="P19" s="47">
        <f>P11+P13+P15+P17</f>
        <v>1289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946</v>
      </c>
      <c r="G20" s="47">
        <f aca="true" t="shared" si="6" ref="G20:O20">G12+G14+G16+G18</f>
        <v>715</v>
      </c>
      <c r="H20" s="47">
        <f t="shared" si="6"/>
        <v>228</v>
      </c>
      <c r="I20" s="47">
        <f t="shared" si="6"/>
        <v>392</v>
      </c>
      <c r="J20" s="47">
        <f t="shared" si="6"/>
        <v>1452</v>
      </c>
      <c r="K20" s="47">
        <f t="shared" si="6"/>
        <v>565</v>
      </c>
      <c r="L20" s="47">
        <f t="shared" si="6"/>
        <v>556</v>
      </c>
      <c r="M20" s="47">
        <f t="shared" si="6"/>
        <v>140</v>
      </c>
      <c r="N20" s="47">
        <f>N12+N14+N16+N18</f>
        <v>25</v>
      </c>
      <c r="O20" s="47">
        <f t="shared" si="6"/>
        <v>1</v>
      </c>
      <c r="P20" s="47">
        <f>P12+P14+P16+P18</f>
        <v>5020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1054</v>
      </c>
      <c r="G21" s="47">
        <f aca="true" t="shared" si="7" ref="G21:P21">G19+G20</f>
        <v>1032</v>
      </c>
      <c r="H21" s="47">
        <f t="shared" si="7"/>
        <v>271</v>
      </c>
      <c r="I21" s="47">
        <f t="shared" si="7"/>
        <v>425</v>
      </c>
      <c r="J21" s="47">
        <f t="shared" si="7"/>
        <v>1631</v>
      </c>
      <c r="K21" s="47">
        <f t="shared" si="7"/>
        <v>862</v>
      </c>
      <c r="L21" s="47">
        <f t="shared" si="7"/>
        <v>788</v>
      </c>
      <c r="M21" s="47">
        <f t="shared" si="7"/>
        <v>148</v>
      </c>
      <c r="N21" s="47">
        <f t="shared" si="7"/>
        <v>97</v>
      </c>
      <c r="O21" s="47">
        <f t="shared" si="7"/>
        <v>1</v>
      </c>
      <c r="P21" s="47">
        <f t="shared" si="7"/>
        <v>6309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45</v>
      </c>
      <c r="G23" s="95">
        <v>48</v>
      </c>
      <c r="H23" s="95">
        <v>0</v>
      </c>
      <c r="I23" s="95">
        <v>18</v>
      </c>
      <c r="J23" s="95">
        <v>1</v>
      </c>
      <c r="K23" s="95">
        <v>4</v>
      </c>
      <c r="L23" s="95">
        <v>4</v>
      </c>
      <c r="M23" s="95">
        <v>8</v>
      </c>
      <c r="N23" s="95">
        <v>1</v>
      </c>
      <c r="O23" s="95">
        <v>0</v>
      </c>
      <c r="P23" s="46">
        <f>SUM(F23:O23)</f>
        <v>129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168</v>
      </c>
      <c r="G24" s="94">
        <v>311</v>
      </c>
      <c r="H24" s="94">
        <v>84</v>
      </c>
      <c r="I24" s="94">
        <v>36</v>
      </c>
      <c r="J24" s="94">
        <v>8</v>
      </c>
      <c r="K24" s="94">
        <v>22</v>
      </c>
      <c r="L24" s="94">
        <v>24</v>
      </c>
      <c r="M24" s="94">
        <v>3</v>
      </c>
      <c r="N24" s="94">
        <v>7</v>
      </c>
      <c r="O24" s="94">
        <v>0</v>
      </c>
      <c r="P24" s="46">
        <f>SUM(F24:O24)</f>
        <v>663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72</v>
      </c>
      <c r="G25" s="94">
        <v>49</v>
      </c>
      <c r="H25" s="94">
        <v>8</v>
      </c>
      <c r="I25" s="94">
        <v>10</v>
      </c>
      <c r="J25" s="94">
        <v>5</v>
      </c>
      <c r="K25" s="94">
        <v>3</v>
      </c>
      <c r="L25" s="94">
        <v>0</v>
      </c>
      <c r="M25" s="94">
        <v>0</v>
      </c>
      <c r="N25" s="94">
        <v>1</v>
      </c>
      <c r="O25" s="94">
        <v>0</v>
      </c>
      <c r="P25" s="46">
        <f>SUM(F25:O25)</f>
        <v>148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19</v>
      </c>
      <c r="G26" s="94">
        <v>7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1</v>
      </c>
      <c r="N26" s="94">
        <v>0</v>
      </c>
      <c r="O26" s="94">
        <v>0</v>
      </c>
      <c r="P26" s="46">
        <f>SUM(F26:O26)</f>
        <v>34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304</v>
      </c>
      <c r="G27" s="46">
        <f aca="true" t="shared" si="8" ref="G27:P27">SUM(G23:G26)</f>
        <v>415</v>
      </c>
      <c r="H27" s="46">
        <f t="shared" si="8"/>
        <v>93</v>
      </c>
      <c r="I27" s="46">
        <f t="shared" si="8"/>
        <v>67</v>
      </c>
      <c r="J27" s="46">
        <f t="shared" si="8"/>
        <v>16</v>
      </c>
      <c r="K27" s="46">
        <f t="shared" si="8"/>
        <v>30</v>
      </c>
      <c r="L27" s="46">
        <f t="shared" si="8"/>
        <v>28</v>
      </c>
      <c r="M27" s="46">
        <f t="shared" si="8"/>
        <v>12</v>
      </c>
      <c r="N27" s="46">
        <f t="shared" si="8"/>
        <v>9</v>
      </c>
      <c r="O27" s="46">
        <f t="shared" si="8"/>
        <v>0</v>
      </c>
      <c r="P27" s="46">
        <f t="shared" si="8"/>
        <v>974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532</v>
      </c>
      <c r="G29" s="95">
        <v>190</v>
      </c>
      <c r="H29" s="95">
        <v>1</v>
      </c>
      <c r="I29" s="95">
        <v>293</v>
      </c>
      <c r="J29" s="95">
        <v>140</v>
      </c>
      <c r="K29" s="95">
        <v>136</v>
      </c>
      <c r="L29" s="95">
        <v>128</v>
      </c>
      <c r="M29" s="95">
        <v>90</v>
      </c>
      <c r="N29" s="95">
        <v>12</v>
      </c>
      <c r="O29" s="95">
        <v>0</v>
      </c>
      <c r="P29" s="46">
        <f>SUM(F29:O29)</f>
        <v>1522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750</v>
      </c>
      <c r="G30" s="95">
        <v>657</v>
      </c>
      <c r="H30" s="95">
        <v>102</v>
      </c>
      <c r="I30" s="95">
        <v>245</v>
      </c>
      <c r="J30" s="95">
        <v>246</v>
      </c>
      <c r="K30" s="95">
        <v>546</v>
      </c>
      <c r="L30" s="95">
        <v>178</v>
      </c>
      <c r="M30" s="95">
        <v>8</v>
      </c>
      <c r="N30" s="95">
        <v>32</v>
      </c>
      <c r="O30" s="95">
        <v>2</v>
      </c>
      <c r="P30" s="46">
        <f>SUM(F30:O30)</f>
        <v>2766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234</v>
      </c>
      <c r="G31" s="95">
        <v>117</v>
      </c>
      <c r="H31" s="95">
        <v>5</v>
      </c>
      <c r="I31" s="95">
        <v>35</v>
      </c>
      <c r="J31" s="95">
        <v>44</v>
      </c>
      <c r="K31" s="95">
        <v>17</v>
      </c>
      <c r="L31" s="95">
        <v>28</v>
      </c>
      <c r="M31" s="95">
        <v>0</v>
      </c>
      <c r="N31" s="95">
        <v>7</v>
      </c>
      <c r="O31" s="95">
        <v>0</v>
      </c>
      <c r="P31" s="46">
        <f>SUM(F31:O31)</f>
        <v>487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20</v>
      </c>
      <c r="G32" s="94">
        <v>13</v>
      </c>
      <c r="H32" s="94">
        <v>0</v>
      </c>
      <c r="I32" s="94">
        <v>6</v>
      </c>
      <c r="J32" s="94">
        <v>1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44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1536</v>
      </c>
      <c r="G33" s="46">
        <f aca="true" t="shared" si="9" ref="G33:P33">SUM(G29:G32)</f>
        <v>977</v>
      </c>
      <c r="H33" s="46">
        <f t="shared" si="9"/>
        <v>108</v>
      </c>
      <c r="I33" s="46">
        <f t="shared" si="9"/>
        <v>579</v>
      </c>
      <c r="J33" s="46">
        <f t="shared" si="9"/>
        <v>431</v>
      </c>
      <c r="K33" s="46">
        <f t="shared" si="9"/>
        <v>699</v>
      </c>
      <c r="L33" s="46">
        <f t="shared" si="9"/>
        <v>338</v>
      </c>
      <c r="M33" s="46">
        <f t="shared" si="9"/>
        <v>98</v>
      </c>
      <c r="N33" s="46">
        <f t="shared" si="9"/>
        <v>51</v>
      </c>
      <c r="O33" s="46">
        <f t="shared" si="9"/>
        <v>2</v>
      </c>
      <c r="P33" s="46">
        <f t="shared" si="9"/>
        <v>4819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1246</v>
      </c>
      <c r="G35" s="95">
        <v>376</v>
      </c>
      <c r="H35" s="95">
        <v>1</v>
      </c>
      <c r="I35" s="95">
        <v>417</v>
      </c>
      <c r="J35" s="95">
        <v>618</v>
      </c>
      <c r="K35" s="95">
        <v>63</v>
      </c>
      <c r="L35" s="95">
        <v>247</v>
      </c>
      <c r="M35" s="95">
        <v>1</v>
      </c>
      <c r="N35" s="95">
        <v>16</v>
      </c>
      <c r="O35" s="95">
        <v>0</v>
      </c>
      <c r="P35" s="46">
        <f>SUM(F35:O35)</f>
        <v>2985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818</v>
      </c>
      <c r="G36" s="95">
        <v>781</v>
      </c>
      <c r="H36" s="95">
        <v>84</v>
      </c>
      <c r="I36" s="95">
        <v>418</v>
      </c>
      <c r="J36" s="95">
        <v>205</v>
      </c>
      <c r="K36" s="95">
        <v>63</v>
      </c>
      <c r="L36" s="95">
        <v>121</v>
      </c>
      <c r="M36" s="95">
        <v>1</v>
      </c>
      <c r="N36" s="95">
        <v>46</v>
      </c>
      <c r="O36" s="95">
        <v>1</v>
      </c>
      <c r="P36" s="46">
        <f>SUM(F36:O36)</f>
        <v>2538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204</v>
      </c>
      <c r="G37" s="95">
        <v>161</v>
      </c>
      <c r="H37" s="95">
        <v>7</v>
      </c>
      <c r="I37" s="95">
        <v>44</v>
      </c>
      <c r="J37" s="95">
        <v>73</v>
      </c>
      <c r="K37" s="95">
        <v>7</v>
      </c>
      <c r="L37" s="95">
        <v>27</v>
      </c>
      <c r="M37" s="95">
        <v>0</v>
      </c>
      <c r="N37" s="95">
        <v>7</v>
      </c>
      <c r="O37" s="95">
        <v>0</v>
      </c>
      <c r="P37" s="46">
        <f>SUM(F37:O37)</f>
        <v>530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39</v>
      </c>
      <c r="G38" s="95">
        <v>15</v>
      </c>
      <c r="H38" s="95">
        <v>0</v>
      </c>
      <c r="I38" s="95">
        <v>8</v>
      </c>
      <c r="J38" s="95">
        <v>15</v>
      </c>
      <c r="K38" s="95">
        <v>0</v>
      </c>
      <c r="L38" s="95">
        <v>4</v>
      </c>
      <c r="M38" s="95">
        <v>0</v>
      </c>
      <c r="N38" s="95">
        <v>0</v>
      </c>
      <c r="O38" s="95">
        <v>0</v>
      </c>
      <c r="P38" s="46">
        <f>SUM(F38:O38)</f>
        <v>81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2307</v>
      </c>
      <c r="G39" s="46">
        <f aca="true" t="shared" si="10" ref="G39:P39">SUM(G35:G38)</f>
        <v>1333</v>
      </c>
      <c r="H39" s="46">
        <f t="shared" si="10"/>
        <v>92</v>
      </c>
      <c r="I39" s="46">
        <f t="shared" si="10"/>
        <v>887</v>
      </c>
      <c r="J39" s="46">
        <f t="shared" si="10"/>
        <v>911</v>
      </c>
      <c r="K39" s="46">
        <f t="shared" si="10"/>
        <v>133</v>
      </c>
      <c r="L39" s="46">
        <f t="shared" si="10"/>
        <v>399</v>
      </c>
      <c r="M39" s="46">
        <f t="shared" si="10"/>
        <v>2</v>
      </c>
      <c r="N39" s="46">
        <f t="shared" si="10"/>
        <v>69</v>
      </c>
      <c r="O39" s="46">
        <f t="shared" si="10"/>
        <v>1</v>
      </c>
      <c r="P39" s="46">
        <f t="shared" si="10"/>
        <v>6134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270</v>
      </c>
      <c r="G42" s="95">
        <v>63</v>
      </c>
      <c r="H42" s="95">
        <v>1</v>
      </c>
      <c r="I42" s="95">
        <v>87</v>
      </c>
      <c r="J42" s="95">
        <v>287</v>
      </c>
      <c r="K42" s="95">
        <v>59</v>
      </c>
      <c r="L42" s="95">
        <v>69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838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124</v>
      </c>
      <c r="G44" s="95">
        <v>89</v>
      </c>
      <c r="H44" s="95">
        <v>14</v>
      </c>
      <c r="I44" s="95">
        <v>79</v>
      </c>
      <c r="J44" s="95">
        <v>135</v>
      </c>
      <c r="K44" s="95">
        <v>27</v>
      </c>
      <c r="L44" s="95">
        <v>47</v>
      </c>
      <c r="M44" s="95">
        <v>0</v>
      </c>
      <c r="N44" s="95">
        <v>1</v>
      </c>
      <c r="O44" s="95">
        <v>0</v>
      </c>
      <c r="P44" s="46">
        <f t="shared" si="12"/>
        <v>516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22</v>
      </c>
      <c r="G46" s="95">
        <v>9</v>
      </c>
      <c r="H46" s="95">
        <v>1</v>
      </c>
      <c r="I46" s="95">
        <v>12</v>
      </c>
      <c r="J46" s="95">
        <v>20</v>
      </c>
      <c r="K46" s="95">
        <v>0</v>
      </c>
      <c r="L46" s="95">
        <v>2</v>
      </c>
      <c r="M46" s="95">
        <v>0</v>
      </c>
      <c r="N46" s="95">
        <v>1</v>
      </c>
      <c r="O46" s="95">
        <v>0</v>
      </c>
      <c r="P46" s="46">
        <f t="shared" si="12"/>
        <v>67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1</v>
      </c>
      <c r="G48" s="95">
        <v>1</v>
      </c>
      <c r="H48" s="95">
        <v>0</v>
      </c>
      <c r="I48" s="95">
        <v>0</v>
      </c>
      <c r="J48" s="95">
        <v>5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7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417</v>
      </c>
      <c r="G50" s="47">
        <f aca="true" t="shared" si="14" ref="G50:P50">G42+G44+G46+G48</f>
        <v>162</v>
      </c>
      <c r="H50" s="47">
        <f t="shared" si="14"/>
        <v>16</v>
      </c>
      <c r="I50" s="47">
        <f t="shared" si="14"/>
        <v>178</v>
      </c>
      <c r="J50" s="47">
        <f t="shared" si="14"/>
        <v>447</v>
      </c>
      <c r="K50" s="47">
        <f t="shared" si="14"/>
        <v>86</v>
      </c>
      <c r="L50" s="47">
        <f t="shared" si="14"/>
        <v>118</v>
      </c>
      <c r="M50" s="47">
        <f t="shared" si="14"/>
        <v>2</v>
      </c>
      <c r="N50" s="47">
        <f>N42+N44+N46+N48</f>
        <v>2</v>
      </c>
      <c r="O50" s="47">
        <f t="shared" si="14"/>
        <v>0</v>
      </c>
      <c r="P50" s="47">
        <f t="shared" si="14"/>
        <v>1428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417</v>
      </c>
      <c r="G51" s="47">
        <f aca="true" t="shared" si="15" ref="G51:P51">G49+G50</f>
        <v>162</v>
      </c>
      <c r="H51" s="47">
        <f t="shared" si="15"/>
        <v>16</v>
      </c>
      <c r="I51" s="47">
        <f t="shared" si="15"/>
        <v>178</v>
      </c>
      <c r="J51" s="47">
        <f t="shared" si="15"/>
        <v>447</v>
      </c>
      <c r="K51" s="47">
        <f t="shared" si="15"/>
        <v>86</v>
      </c>
      <c r="L51" s="47">
        <f t="shared" si="15"/>
        <v>118</v>
      </c>
      <c r="M51" s="47">
        <f t="shared" si="15"/>
        <v>2</v>
      </c>
      <c r="N51" s="47">
        <f t="shared" si="15"/>
        <v>2</v>
      </c>
      <c r="O51" s="47">
        <f t="shared" si="15"/>
        <v>0</v>
      </c>
      <c r="P51" s="47">
        <f t="shared" si="15"/>
        <v>1428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50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50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50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50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42</v>
      </c>
      <c r="G59" s="46">
        <f>SUM(G11+G41+G53)</f>
        <v>108</v>
      </c>
      <c r="H59" s="46">
        <f aca="true" t="shared" si="16" ref="H59:O59">SUM(H11+H41+H53)</f>
        <v>21</v>
      </c>
      <c r="I59" s="46">
        <f t="shared" si="16"/>
        <v>7</v>
      </c>
      <c r="J59" s="46">
        <f t="shared" si="16"/>
        <v>100</v>
      </c>
      <c r="K59" s="46">
        <f t="shared" si="16"/>
        <v>251</v>
      </c>
      <c r="L59" s="46">
        <f t="shared" si="16"/>
        <v>170</v>
      </c>
      <c r="M59" s="46">
        <f t="shared" si="16"/>
        <v>5</v>
      </c>
      <c r="N59" s="46">
        <f>SUM(N11+N41+N53)</f>
        <v>61</v>
      </c>
      <c r="O59" s="46">
        <f t="shared" si="16"/>
        <v>0</v>
      </c>
      <c r="P59" s="46">
        <f>SUM(P11+P41+P53)</f>
        <v>765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2457</v>
      </c>
      <c r="G60" s="46">
        <f aca="true" t="shared" si="18" ref="G60:O60">SUM(G12+G23+G29+G35+G42+G55)</f>
        <v>864</v>
      </c>
      <c r="H60" s="46">
        <f t="shared" si="18"/>
        <v>5</v>
      </c>
      <c r="I60" s="46">
        <f t="shared" si="18"/>
        <v>998</v>
      </c>
      <c r="J60" s="46">
        <f t="shared" si="18"/>
        <v>1519</v>
      </c>
      <c r="K60" s="46">
        <f t="shared" si="18"/>
        <v>434</v>
      </c>
      <c r="L60" s="46">
        <f t="shared" si="18"/>
        <v>709</v>
      </c>
      <c r="M60" s="46">
        <f t="shared" si="18"/>
        <v>229</v>
      </c>
      <c r="N60" s="46">
        <f>SUM(N12+N23+N29+N35+N42+N55)</f>
        <v>38</v>
      </c>
      <c r="O60" s="46">
        <f t="shared" si="18"/>
        <v>0</v>
      </c>
      <c r="P60" s="46">
        <f>SUM(P12+P23+P29+P35+P42+P55)</f>
        <v>7253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15</v>
      </c>
      <c r="G61" s="46">
        <f>SUM(G13+G43+G54)</f>
        <v>56</v>
      </c>
      <c r="H61" s="46">
        <f aca="true" t="shared" si="19" ref="H61:O61">SUM(H13+H43)</f>
        <v>10</v>
      </c>
      <c r="I61" s="46">
        <f t="shared" si="19"/>
        <v>12</v>
      </c>
      <c r="J61" s="46">
        <f t="shared" si="19"/>
        <v>13</v>
      </c>
      <c r="K61" s="46">
        <f t="shared" si="19"/>
        <v>41</v>
      </c>
      <c r="L61" s="46">
        <f t="shared" si="19"/>
        <v>25</v>
      </c>
      <c r="M61" s="46">
        <f t="shared" si="19"/>
        <v>3</v>
      </c>
      <c r="N61" s="46">
        <f>SUM(N13+N43)</f>
        <v>5</v>
      </c>
      <c r="O61" s="46">
        <f t="shared" si="19"/>
        <v>0</v>
      </c>
      <c r="P61" s="46">
        <f>SUM(P13+P54)</f>
        <v>180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2308</v>
      </c>
      <c r="G62" s="46">
        <f>SUM(G14+G24+G30+G36+G44+G56)</f>
        <v>2361</v>
      </c>
      <c r="H62" s="46">
        <f aca="true" t="shared" si="20" ref="H62:O62">SUM(H14+H24+H30+H36+H44)</f>
        <v>503</v>
      </c>
      <c r="I62" s="46">
        <f t="shared" si="20"/>
        <v>957</v>
      </c>
      <c r="J62" s="46">
        <f t="shared" si="20"/>
        <v>1441</v>
      </c>
      <c r="K62" s="46">
        <f t="shared" si="20"/>
        <v>1037</v>
      </c>
      <c r="L62" s="46">
        <f t="shared" si="20"/>
        <v>651</v>
      </c>
      <c r="M62" s="46">
        <f t="shared" si="20"/>
        <v>23</v>
      </c>
      <c r="N62" s="46">
        <f>SUM(N14+N24+N30+N36+N44)</f>
        <v>101</v>
      </c>
      <c r="O62" s="46">
        <f t="shared" si="20"/>
        <v>4</v>
      </c>
      <c r="P62" s="46">
        <f>SUM(P14+P24+P30+P36+P44+P56)</f>
        <v>9386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42</v>
      </c>
      <c r="G63" s="46">
        <f>SUM(G15+G45)</f>
        <v>109</v>
      </c>
      <c r="H63" s="46">
        <f t="shared" si="21"/>
        <v>11</v>
      </c>
      <c r="I63" s="46">
        <f t="shared" si="21"/>
        <v>14</v>
      </c>
      <c r="J63" s="46">
        <f t="shared" si="21"/>
        <v>66</v>
      </c>
      <c r="K63" s="46">
        <f t="shared" si="21"/>
        <v>5</v>
      </c>
      <c r="L63" s="46">
        <f t="shared" si="21"/>
        <v>34</v>
      </c>
      <c r="M63" s="46">
        <f t="shared" si="21"/>
        <v>0</v>
      </c>
      <c r="N63" s="46">
        <f t="shared" si="21"/>
        <v>4</v>
      </c>
      <c r="O63" s="46">
        <f t="shared" si="21"/>
        <v>0</v>
      </c>
      <c r="P63" s="46">
        <f t="shared" si="21"/>
        <v>285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651</v>
      </c>
      <c r="G64" s="46">
        <f>SUM(G16+G25+G31+G37+G46)</f>
        <v>380</v>
      </c>
      <c r="H64" s="46">
        <f aca="true" t="shared" si="22" ref="H64:O64">SUM(H16+H25+H31+H37+H46)</f>
        <v>28</v>
      </c>
      <c r="I64" s="46">
        <f t="shared" si="22"/>
        <v>129</v>
      </c>
      <c r="J64" s="46">
        <f t="shared" si="22"/>
        <v>263</v>
      </c>
      <c r="K64" s="46">
        <f t="shared" si="22"/>
        <v>37</v>
      </c>
      <c r="L64" s="46">
        <f t="shared" si="22"/>
        <v>69</v>
      </c>
      <c r="M64" s="46">
        <f t="shared" si="22"/>
        <v>1</v>
      </c>
      <c r="N64" s="46">
        <f t="shared" si="22"/>
        <v>17</v>
      </c>
      <c r="O64" s="46">
        <f t="shared" si="22"/>
        <v>0</v>
      </c>
      <c r="P64" s="46">
        <f>SUM(P16+P25+P31+P37+P46)</f>
        <v>1575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9</v>
      </c>
      <c r="G65" s="46">
        <f>SUM(G17+G47)</f>
        <v>44</v>
      </c>
      <c r="H65" s="46">
        <f aca="true" t="shared" si="23" ref="H65:O65">SUM(H17+H47)</f>
        <v>1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2</v>
      </c>
      <c r="O65" s="46">
        <f t="shared" si="23"/>
        <v>0</v>
      </c>
      <c r="P65" s="46">
        <f>SUM(P17+P47)</f>
        <v>59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94</v>
      </c>
      <c r="G66" s="46">
        <f aca="true" t="shared" si="24" ref="G66:P66">SUM(G18+G26+G32+G38+G48)</f>
        <v>47</v>
      </c>
      <c r="H66" s="46">
        <f t="shared" si="24"/>
        <v>1</v>
      </c>
      <c r="I66" s="46">
        <f t="shared" si="24"/>
        <v>19</v>
      </c>
      <c r="J66" s="46">
        <f t="shared" si="24"/>
        <v>34</v>
      </c>
      <c r="K66" s="46">
        <f t="shared" si="24"/>
        <v>5</v>
      </c>
      <c r="L66" s="46">
        <f t="shared" si="24"/>
        <v>10</v>
      </c>
      <c r="M66" s="46">
        <f t="shared" si="24"/>
        <v>1</v>
      </c>
      <c r="N66" s="46">
        <f>SUM(N18+N26+N32+N38+N48)</f>
        <v>0</v>
      </c>
      <c r="O66" s="46">
        <f t="shared" si="24"/>
        <v>0</v>
      </c>
      <c r="P66" s="46">
        <f t="shared" si="24"/>
        <v>211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108</v>
      </c>
      <c r="G67" s="66">
        <f aca="true" t="shared" si="25" ref="G67:O67">SUM(G59+G61+G63+G65)</f>
        <v>317</v>
      </c>
      <c r="H67" s="66">
        <f t="shared" si="25"/>
        <v>43</v>
      </c>
      <c r="I67" s="66">
        <f t="shared" si="25"/>
        <v>33</v>
      </c>
      <c r="J67" s="66">
        <f t="shared" si="25"/>
        <v>179</v>
      </c>
      <c r="K67" s="66">
        <f t="shared" si="25"/>
        <v>297</v>
      </c>
      <c r="L67" s="66">
        <f t="shared" si="25"/>
        <v>232</v>
      </c>
      <c r="M67" s="66">
        <f t="shared" si="25"/>
        <v>8</v>
      </c>
      <c r="N67" s="66">
        <f>SUM(N59+N61+N63+N65)</f>
        <v>72</v>
      </c>
      <c r="O67" s="66">
        <f t="shared" si="25"/>
        <v>0</v>
      </c>
      <c r="P67" s="66">
        <f>SUM(P59+P61+P63+P65)</f>
        <v>1289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5510</v>
      </c>
      <c r="G68" s="66">
        <f aca="true" t="shared" si="26" ref="G68:O68">SUM(G60+G62+G64+G66)</f>
        <v>3652</v>
      </c>
      <c r="H68" s="66">
        <f t="shared" si="26"/>
        <v>537</v>
      </c>
      <c r="I68" s="66">
        <f t="shared" si="26"/>
        <v>2103</v>
      </c>
      <c r="J68" s="66">
        <f t="shared" si="26"/>
        <v>3257</v>
      </c>
      <c r="K68" s="66">
        <f t="shared" si="26"/>
        <v>1513</v>
      </c>
      <c r="L68" s="66">
        <f t="shared" si="26"/>
        <v>1439</v>
      </c>
      <c r="M68" s="66">
        <f t="shared" si="26"/>
        <v>254</v>
      </c>
      <c r="N68" s="66">
        <f>SUM(N60+N62+N64+N66)</f>
        <v>156</v>
      </c>
      <c r="O68" s="66">
        <f t="shared" si="26"/>
        <v>4</v>
      </c>
      <c r="P68" s="66">
        <f>SUM(P60+P62+P64+P66)</f>
        <v>18425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5618</v>
      </c>
      <c r="G69" s="66">
        <f aca="true" t="shared" si="27" ref="G69:O69">SUM(G67+G68)</f>
        <v>3969</v>
      </c>
      <c r="H69" s="66">
        <f t="shared" si="27"/>
        <v>580</v>
      </c>
      <c r="I69" s="66">
        <f t="shared" si="27"/>
        <v>2136</v>
      </c>
      <c r="J69" s="66">
        <f t="shared" si="27"/>
        <v>3436</v>
      </c>
      <c r="K69" s="66">
        <f t="shared" si="27"/>
        <v>1810</v>
      </c>
      <c r="L69" s="66">
        <f t="shared" si="27"/>
        <v>1671</v>
      </c>
      <c r="M69" s="66">
        <f t="shared" si="27"/>
        <v>262</v>
      </c>
      <c r="N69" s="66">
        <f t="shared" si="27"/>
        <v>228</v>
      </c>
      <c r="O69" s="66">
        <f t="shared" si="27"/>
        <v>4</v>
      </c>
      <c r="P69" s="66">
        <f>SUM(P67+P68)</f>
        <v>19714</v>
      </c>
    </row>
    <row r="70" spans="1:14" ht="12.75" customHeight="1">
      <c r="A70" s="121" t="s">
        <v>32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19" t="s">
        <v>55</v>
      </c>
      <c r="H76" s="119"/>
      <c r="I76" s="119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19" t="s">
        <v>60</v>
      </c>
      <c r="H77" s="119"/>
      <c r="I77" s="119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20" t="s">
        <v>56</v>
      </c>
      <c r="C81" s="120"/>
      <c r="D81" s="120"/>
      <c r="E81" s="100"/>
      <c r="F81" s="98"/>
      <c r="G81" s="98"/>
      <c r="H81" s="98"/>
      <c r="I81" s="101"/>
      <c r="J81" s="101"/>
      <c r="K81" s="105" t="s">
        <v>58</v>
      </c>
      <c r="L81" s="105"/>
      <c r="M81" s="105"/>
      <c r="N81" s="105"/>
      <c r="O81" s="105"/>
      <c r="P81" s="103"/>
    </row>
    <row r="82" spans="1:16" ht="12.75" customHeight="1">
      <c r="A82" s="98"/>
      <c r="B82" s="120" t="s">
        <v>61</v>
      </c>
      <c r="C82" s="120"/>
      <c r="D82" s="120"/>
      <c r="E82" s="100"/>
      <c r="F82" s="98"/>
      <c r="G82" s="98"/>
      <c r="H82" s="98"/>
      <c r="I82" s="101"/>
      <c r="J82" s="101"/>
      <c r="K82" s="105" t="s">
        <v>57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59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G76:I76"/>
    <mergeCell ref="G77:I77"/>
    <mergeCell ref="B82:D82"/>
    <mergeCell ref="A70:N70"/>
    <mergeCell ref="C8:C9"/>
    <mergeCell ref="B81:D81"/>
    <mergeCell ref="D8:E8"/>
    <mergeCell ref="D9:E9"/>
    <mergeCell ref="D4:D6"/>
    <mergeCell ref="D7:E7"/>
    <mergeCell ref="C4:C6"/>
    <mergeCell ref="O1:P1"/>
    <mergeCell ref="P4:P5"/>
    <mergeCell ref="C2:P2"/>
    <mergeCell ref="A3:P3"/>
    <mergeCell ref="A4:A6"/>
    <mergeCell ref="B4:B6"/>
  </mergeCells>
  <printOptions horizontalCentered="1"/>
  <pageMargins left="0.41" right="0.43" top="0.69" bottom="0.63" header="0.2362204724409449" footer="0.2362204724409449"/>
  <pageSetup horizontalDpi="1200" verticalDpi="12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2022-10-13T12:02:38Z</cp:lastPrinted>
  <dcterms:created xsi:type="dcterms:W3CDTF">2001-06-25T11:39:49Z</dcterms:created>
  <dcterms:modified xsi:type="dcterms:W3CDTF">2023-02-09T13:27:56Z</dcterms:modified>
  <cp:category/>
  <cp:version/>
  <cp:contentType/>
  <cp:contentStatus/>
</cp:coreProperties>
</file>